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8250" activeTab="0"/>
  </bookViews>
  <sheets>
    <sheet name="1° trimestre 2017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<sst xmlns="http://schemas.openxmlformats.org/spreadsheetml/2006/main" count="38" uniqueCount="18">
  <si>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ISTRUTTORE DIRETTIVO TECNICO CTG.D1</t>
  </si>
  <si>
    <t>GENNAIO</t>
  </si>
  <si>
    <t>FEBBRAIO</t>
  </si>
  <si>
    <t>MARZO</t>
  </si>
  <si>
    <t>TOTALE COSTO 1° TRIM.</t>
  </si>
  <si>
    <t>LORDO</t>
  </si>
  <si>
    <t>ASSEGNI NUCLEO</t>
  </si>
  <si>
    <t>CPDEL</t>
  </si>
  <si>
    <t>INADEL</t>
  </si>
  <si>
    <t>INAIL</t>
  </si>
  <si>
    <t>D.S</t>
  </si>
  <si>
    <t>IRAP</t>
  </si>
  <si>
    <t xml:space="preserve">TOTALE COSTO </t>
  </si>
  <si>
    <t>D.S.</t>
  </si>
  <si>
    <t>FUNZIONARIO AMMINISTRATIVO  CTG.D3</t>
  </si>
  <si>
    <t>COSTO 1° TRIM.</t>
  </si>
  <si>
    <t>1  ISTRUTTORE AGENTE DI P.M. CTG.C1 indennita' maternita'</t>
  </si>
  <si>
    <t>TOTALE COSTO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</si>
</sst>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43" fontId="1" fillId="0" borderId="6" xfId="0" applyNumberFormat="1" applyFont="1" applyBorder="1" applyAlignment="1">
      <alignment/>
    </xf>
    <xf numFmtId="43" fontId="0" fillId="0" borderId="7" xfId="15" applyBorder="1" applyAlignment="1">
      <alignment/>
    </xf>
    <xf numFmtId="43" fontId="0" fillId="0" borderId="4" xfId="0" applyNumberFormat="1" applyBorder="1" applyAlignment="1">
      <alignment/>
    </xf>
    <xf numFmtId="43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43" fontId="0" fillId="0" borderId="8" xfId="0" applyNumberFormat="1" applyBorder="1" applyAlignment="1">
      <alignment/>
    </xf>
    <xf numFmtId="43" fontId="1" fillId="0" borderId="9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15" applyFont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2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3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6">
      <selection activeCell="G11" sqref="G11"/>
    </sheetView>
  </sheetViews>
  <sheetFormatPr defaultColWidth="9.140625" defaultRowHeight="12.75"/>
  <cols>
    <col min="2" max="6" width="9.28125" style="0" bestFit="1" customWidth="1"/>
  </cols>
  <sheetData>
    <row r="1" spans="1:13" ht="13.5" thickBot="1">
      <c r="A1" s="2" t="s">
        <v>0</v>
      </c>
      <c r="B1" s="3"/>
      <c r="C1" s="3"/>
      <c r="D1" s="3"/>
      <c r="E1" s="4"/>
      <c r="F1" s="38"/>
      <c r="K1" s="5"/>
      <c r="L1" s="1"/>
      <c r="M1" s="1"/>
    </row>
    <row r="2" spans="1:5" ht="33.75">
      <c r="A2" s="6"/>
      <c r="B2" s="53" t="s">
        <v>1</v>
      </c>
      <c r="C2" s="53" t="s">
        <v>2</v>
      </c>
      <c r="D2" s="54" t="s">
        <v>3</v>
      </c>
      <c r="E2" s="7" t="s">
        <v>4</v>
      </c>
    </row>
    <row r="3" spans="1:5" ht="12.75">
      <c r="A3" s="8" t="s">
        <v>5</v>
      </c>
      <c r="B3" s="9">
        <f>1763.89+4.95+46.95+13.23-35.54</f>
        <v>1793.4800000000002</v>
      </c>
      <c r="C3" s="9">
        <f>1763.89+51.9+13.23-35.54+845.34+98.61</f>
        <v>2737.4300000000003</v>
      </c>
      <c r="D3" s="9">
        <f>1763.89+4.95+46.95+13.23-35.54</f>
        <v>1793.4800000000002</v>
      </c>
      <c r="E3" s="10">
        <f>SUM(B3:D3)</f>
        <v>6324.390000000001</v>
      </c>
    </row>
    <row r="4" spans="1:5" ht="12.75">
      <c r="A4" s="8" t="s">
        <v>6</v>
      </c>
      <c r="B4" s="9">
        <v>152.17</v>
      </c>
      <c r="C4" s="8">
        <v>152.17</v>
      </c>
      <c r="D4" s="9">
        <v>152.17</v>
      </c>
      <c r="E4" s="10">
        <f aca="true" t="shared" si="0" ref="E4:E10">SUM(B4:D4)</f>
        <v>456.51</v>
      </c>
    </row>
    <row r="5" spans="1:5" ht="12.75">
      <c r="A5" s="8" t="s">
        <v>7</v>
      </c>
      <c r="B5" s="9">
        <f>(B3+35.54)*23.8/100</f>
        <v>435.30676000000005</v>
      </c>
      <c r="C5" s="12">
        <f>(C3+35.54)*23.8/100</f>
        <v>659.96686</v>
      </c>
      <c r="D5" s="9">
        <f>(D3+35.54)*23.8/100</f>
        <v>435.30676000000005</v>
      </c>
      <c r="E5" s="10">
        <f t="shared" si="0"/>
        <v>1530.5803799999999</v>
      </c>
    </row>
    <row r="6" spans="1:5" ht="12.75">
      <c r="A6" s="8" t="s">
        <v>8</v>
      </c>
      <c r="B6" s="14">
        <f>((1763.89+13.23)*80/100)*6.1/100</f>
        <v>86.723456</v>
      </c>
      <c r="C6" s="14">
        <f>((1763.89+13.23)*80/100)*6.1/100</f>
        <v>86.723456</v>
      </c>
      <c r="D6" s="14">
        <f>((1763.89+13.23)*80/100)*6.1/100</f>
        <v>86.723456</v>
      </c>
      <c r="E6" s="10">
        <f t="shared" si="0"/>
        <v>260.170368</v>
      </c>
    </row>
    <row r="7" spans="1:5" ht="12.75">
      <c r="A7" s="8" t="s">
        <v>9</v>
      </c>
      <c r="B7" s="12">
        <f>B3*0.8/100</f>
        <v>14.347840000000003</v>
      </c>
      <c r="C7" s="12">
        <f>C3*0.8/100</f>
        <v>21.899440000000006</v>
      </c>
      <c r="D7" s="12">
        <f>D3*0.8/100</f>
        <v>14.347840000000003</v>
      </c>
      <c r="E7" s="10">
        <f t="shared" si="0"/>
        <v>50.595120000000016</v>
      </c>
    </row>
    <row r="8" spans="1:5" ht="12.75">
      <c r="A8" s="15" t="s">
        <v>10</v>
      </c>
      <c r="B8" s="16">
        <f>B3*1.61/100</f>
        <v>28.875028000000007</v>
      </c>
      <c r="C8" s="16">
        <f>C3*1.61/100</f>
        <v>44.072623</v>
      </c>
      <c r="D8" s="16">
        <f>D3*1.61/100</f>
        <v>28.875028000000007</v>
      </c>
      <c r="E8" s="10">
        <f t="shared" si="0"/>
        <v>101.82267900000002</v>
      </c>
    </row>
    <row r="9" spans="1:5" ht="13.5" thickBot="1">
      <c r="A9" s="15" t="s">
        <v>11</v>
      </c>
      <c r="B9" s="16">
        <f>B3*8.5/100</f>
        <v>152.44580000000002</v>
      </c>
      <c r="C9" s="16">
        <f>C3*8.5/100</f>
        <v>232.68155000000002</v>
      </c>
      <c r="D9" s="16">
        <f>D3*8.5/100</f>
        <v>152.44580000000002</v>
      </c>
      <c r="E9" s="17">
        <f t="shared" si="0"/>
        <v>537.57315</v>
      </c>
    </row>
    <row r="10" spans="1:5" s="23" customFormat="1" ht="23.25" thickBot="1">
      <c r="A10" s="42" t="s">
        <v>12</v>
      </c>
      <c r="B10" s="19">
        <f>SUM(B3:B9)</f>
        <v>2663.3488840000005</v>
      </c>
      <c r="C10" s="20">
        <f>SUM(C3:C9)</f>
        <v>3934.943929000001</v>
      </c>
      <c r="D10" s="21">
        <f>SUM(D3:D9)</f>
        <v>2663.3488840000005</v>
      </c>
      <c r="E10" s="22">
        <f t="shared" si="0"/>
        <v>9261.641697000003</v>
      </c>
    </row>
    <row r="11" spans="1:13" s="23" customFormat="1" ht="12.75">
      <c r="A11" s="24"/>
      <c r="B11" s="25"/>
      <c r="C11" s="25"/>
      <c r="D11" s="26"/>
      <c r="E11" s="25"/>
      <c r="F11" s="26"/>
      <c r="G11" s="26"/>
      <c r="H11" s="26"/>
      <c r="I11" s="25"/>
      <c r="J11" s="26"/>
      <c r="K11" s="26"/>
      <c r="L11" s="26"/>
      <c r="M11" s="26"/>
    </row>
    <row r="12" spans="1:13" s="23" customFormat="1" ht="12.75">
      <c r="A12" s="24"/>
      <c r="B12" s="25"/>
      <c r="C12" s="25"/>
      <c r="D12" s="26"/>
      <c r="E12" s="25"/>
      <c r="F12" s="26"/>
      <c r="G12" s="26"/>
      <c r="H12" s="26"/>
      <c r="I12" s="25"/>
      <c r="J12" s="26"/>
      <c r="K12" s="26"/>
      <c r="L12" s="26"/>
      <c r="M12" s="26"/>
    </row>
    <row r="13" ht="13.5" thickBot="1"/>
    <row r="14" spans="1:6" ht="31.5" customHeight="1" thickBot="1">
      <c r="A14" s="40" t="s">
        <v>16</v>
      </c>
      <c r="B14" s="41"/>
      <c r="C14" s="41"/>
      <c r="D14" s="41"/>
      <c r="E14" s="41"/>
      <c r="F14" s="38"/>
    </row>
    <row r="15" spans="1:5" ht="33.75">
      <c r="A15" s="6"/>
      <c r="B15" s="53" t="s">
        <v>1</v>
      </c>
      <c r="C15" s="53" t="s">
        <v>2</v>
      </c>
      <c r="D15" s="54" t="s">
        <v>3</v>
      </c>
      <c r="E15" s="36" t="s">
        <v>4</v>
      </c>
    </row>
    <row r="16" spans="1:5" ht="12.75">
      <c r="A16" s="8" t="s">
        <v>5</v>
      </c>
      <c r="B16" s="9">
        <f>1621.18+4.34+41.46+12.16+65.02</f>
        <v>1744.16</v>
      </c>
      <c r="C16" s="9">
        <f>1621.18+4.34+41.46+12.16+65.02</f>
        <v>1744.16</v>
      </c>
      <c r="D16" s="11">
        <f>1309.42+3.51+33.49+9.82+52.52</f>
        <v>1408.76</v>
      </c>
      <c r="E16" s="10">
        <f>SUM(B16:D16)</f>
        <v>4897.08</v>
      </c>
    </row>
    <row r="17" spans="1:5" ht="22.5">
      <c r="A17" s="39" t="s">
        <v>6</v>
      </c>
      <c r="B17" s="8"/>
      <c r="C17" s="8"/>
      <c r="D17" s="31">
        <v>0</v>
      </c>
      <c r="E17" s="10">
        <f aca="true" t="shared" si="1" ref="E17:E22">SUM(B17:D17)</f>
        <v>0</v>
      </c>
    </row>
    <row r="18" spans="1:5" ht="12.75">
      <c r="A18" s="8" t="s">
        <v>7</v>
      </c>
      <c r="B18" s="12">
        <f>B16*23.8/100</f>
        <v>415.11008000000004</v>
      </c>
      <c r="C18" s="12">
        <f>C16*23.8/100</f>
        <v>415.11008000000004</v>
      </c>
      <c r="D18" s="13">
        <f>D16*23.8/100</f>
        <v>335.28488</v>
      </c>
      <c r="E18" s="10">
        <f t="shared" si="1"/>
        <v>1165.50504</v>
      </c>
    </row>
    <row r="19" spans="1:5" ht="12.75">
      <c r="A19" s="8" t="s">
        <v>8</v>
      </c>
      <c r="B19" s="8"/>
      <c r="C19" s="8"/>
      <c r="D19" s="31"/>
      <c r="E19" s="10">
        <f t="shared" si="1"/>
        <v>0</v>
      </c>
    </row>
    <row r="20" spans="1:5" ht="12.75">
      <c r="A20" s="8" t="s">
        <v>9</v>
      </c>
      <c r="B20" s="12">
        <f>B16*0.8/100</f>
        <v>13.953280000000001</v>
      </c>
      <c r="C20" s="12">
        <f>C16*0.8/100</f>
        <v>13.953280000000001</v>
      </c>
      <c r="D20" s="13">
        <f>D16*0.8/100</f>
        <v>11.27008</v>
      </c>
      <c r="E20" s="10">
        <f t="shared" si="1"/>
        <v>39.176640000000006</v>
      </c>
    </row>
    <row r="21" spans="1:5" ht="12.75">
      <c r="A21" s="8" t="s">
        <v>13</v>
      </c>
      <c r="B21" s="12">
        <f>B16*1.61/100</f>
        <v>28.080976000000007</v>
      </c>
      <c r="C21" s="12">
        <f>C16*1.61/100</f>
        <v>28.080976000000007</v>
      </c>
      <c r="D21" s="13">
        <f>D16*1.61/100</f>
        <v>22.681036</v>
      </c>
      <c r="E21" s="10">
        <f t="shared" si="1"/>
        <v>78.84298800000002</v>
      </c>
    </row>
    <row r="22" spans="1:5" ht="13.5" thickBot="1">
      <c r="A22" s="15" t="s">
        <v>11</v>
      </c>
      <c r="B22" s="16">
        <f>B16*8.5/100</f>
        <v>148.2536</v>
      </c>
      <c r="C22" s="16">
        <f>C16*8.5/100</f>
        <v>148.2536</v>
      </c>
      <c r="D22" s="18">
        <f>D16*8.5/100</f>
        <v>119.74459999999999</v>
      </c>
      <c r="E22" s="17">
        <f t="shared" si="1"/>
        <v>416.2518</v>
      </c>
    </row>
    <row r="23" spans="1:6" s="27" customFormat="1" ht="23.25" thickBot="1">
      <c r="A23" s="42" t="s">
        <v>12</v>
      </c>
      <c r="B23" s="48">
        <f>SUM(B16:B22)</f>
        <v>2349.5579360000006</v>
      </c>
      <c r="C23" s="48">
        <f>SUM(C16:C22)</f>
        <v>2349.5579360000006</v>
      </c>
      <c r="D23" s="49">
        <f>SUM(D16:D22)</f>
        <v>1897.7405959999999</v>
      </c>
      <c r="E23" s="22">
        <f>SUM(E16:E22)</f>
        <v>6596.856468</v>
      </c>
      <c r="F23" s="43"/>
    </row>
    <row r="24" ht="12.75">
      <c r="E24" s="35"/>
    </row>
    <row r="25" ht="13.5" thickBot="1"/>
    <row r="26" spans="1:6" ht="13.5" thickBot="1">
      <c r="A26" s="28" t="s">
        <v>14</v>
      </c>
      <c r="B26" s="29"/>
      <c r="C26" s="29"/>
      <c r="D26" s="29"/>
      <c r="E26" s="30"/>
      <c r="F26" s="5"/>
    </row>
    <row r="27" spans="2:5" ht="25.5">
      <c r="B27" s="50" t="s">
        <v>1</v>
      </c>
      <c r="C27" s="51" t="s">
        <v>2</v>
      </c>
      <c r="D27" s="52" t="s">
        <v>3</v>
      </c>
      <c r="E27" s="37" t="s">
        <v>15</v>
      </c>
    </row>
    <row r="28" spans="1:5" ht="12.75">
      <c r="A28" s="8" t="s">
        <v>5</v>
      </c>
      <c r="B28" s="32">
        <f>2028.18+51.9+416.67+15.21-40.87</f>
        <v>2471.09</v>
      </c>
      <c r="C28" s="32">
        <f>2028.18+51.9+416.67+15.21-40.87</f>
        <v>2471.09</v>
      </c>
      <c r="D28" s="32">
        <f>2028.18+51.9+416.67+15.21-40.87</f>
        <v>2471.09</v>
      </c>
      <c r="E28" s="33">
        <f>SUM(B28:D28)</f>
        <v>7413.27</v>
      </c>
    </row>
    <row r="29" spans="1:5" ht="12.75">
      <c r="A29" s="8" t="s">
        <v>7</v>
      </c>
      <c r="B29" s="32">
        <f>(B28+40.87)*23.8/100</f>
        <v>597.84648</v>
      </c>
      <c r="C29" s="32">
        <f>(C28+40.87)*23.8/100</f>
        <v>597.84648</v>
      </c>
      <c r="D29" s="32">
        <f>(D28+40.87)*23.8/100</f>
        <v>597.84648</v>
      </c>
      <c r="E29" s="33">
        <f aca="true" t="shared" si="2" ref="E29:E34">SUM(B29:D29)</f>
        <v>1793.53944</v>
      </c>
    </row>
    <row r="30" spans="1:5" ht="12.75">
      <c r="A30" s="8" t="s">
        <v>8</v>
      </c>
      <c r="B30" s="32">
        <f>(2028.18+15.21)*80/100*6.1/100</f>
        <v>99.717432</v>
      </c>
      <c r="C30" s="32">
        <f>(2028.18+15.21)*80/100*6.1/100</f>
        <v>99.717432</v>
      </c>
      <c r="D30" s="32">
        <f>(2028.18+15.21)*80/100*6.1/100</f>
        <v>99.717432</v>
      </c>
      <c r="E30" s="33">
        <f t="shared" si="2"/>
        <v>299.152296</v>
      </c>
    </row>
    <row r="31" spans="1:5" ht="12.75">
      <c r="A31" s="8" t="s">
        <v>9</v>
      </c>
      <c r="B31" s="32">
        <f>B28*0.4/100</f>
        <v>9.884360000000001</v>
      </c>
      <c r="C31" s="32">
        <f>C28*0.4/100</f>
        <v>9.884360000000001</v>
      </c>
      <c r="D31" s="32">
        <f>D28*0.4/100</f>
        <v>9.884360000000001</v>
      </c>
      <c r="E31" s="33">
        <f t="shared" si="2"/>
        <v>29.653080000000003</v>
      </c>
    </row>
    <row r="32" spans="1:5" ht="12.75">
      <c r="A32" s="8" t="s">
        <v>13</v>
      </c>
      <c r="B32" s="32">
        <f>B28*1.61/100</f>
        <v>39.784549000000005</v>
      </c>
      <c r="C32" s="32">
        <f>C28*1.61/100</f>
        <v>39.784549000000005</v>
      </c>
      <c r="D32" s="32">
        <f>D28*1.61/100</f>
        <v>39.784549000000005</v>
      </c>
      <c r="E32" s="33">
        <f t="shared" si="2"/>
        <v>119.35364700000002</v>
      </c>
    </row>
    <row r="33" spans="1:5" ht="13.5" thickBot="1">
      <c r="A33" s="15" t="s">
        <v>11</v>
      </c>
      <c r="B33" s="44">
        <f>B28*8.5/100</f>
        <v>210.04264999999998</v>
      </c>
      <c r="C33" s="44">
        <f>C28*8.5/100</f>
        <v>210.04264999999998</v>
      </c>
      <c r="D33" s="44">
        <f>D28*8.5/100</f>
        <v>210.04264999999998</v>
      </c>
      <c r="E33" s="45">
        <f t="shared" si="2"/>
        <v>630.1279499999999</v>
      </c>
    </row>
    <row r="34" spans="1:5" ht="24.75" customHeight="1" thickBot="1">
      <c r="A34" s="42" t="s">
        <v>17</v>
      </c>
      <c r="B34" s="46">
        <f>SUM(B28:B33)</f>
        <v>3428.365471</v>
      </c>
      <c r="C34" s="20">
        <f>SUM(C28:C33)</f>
        <v>3428.365471</v>
      </c>
      <c r="D34" s="46">
        <f>SUM(D28:D33)</f>
        <v>3428.365471</v>
      </c>
      <c r="E34" s="47">
        <f t="shared" si="2"/>
        <v>10285.096413</v>
      </c>
    </row>
    <row r="35" spans="1:13" ht="12.75">
      <c r="A35" s="24"/>
      <c r="B35" s="34"/>
      <c r="C35" s="25"/>
      <c r="D35" s="34"/>
      <c r="E35" s="34"/>
      <c r="F35" s="26"/>
      <c r="G35" s="26"/>
      <c r="H35" s="26"/>
      <c r="I35" s="26"/>
      <c r="J35" s="25"/>
      <c r="K35" s="25"/>
      <c r="L35" s="25"/>
      <c r="M35" s="25"/>
    </row>
    <row r="36" spans="1:13" ht="12.75">
      <c r="A36" s="24"/>
      <c r="B36" s="34"/>
      <c r="C36" s="25"/>
      <c r="D36" s="34"/>
      <c r="E36" s="34"/>
      <c r="F36" s="26"/>
      <c r="G36" s="26"/>
      <c r="H36" s="26"/>
      <c r="I36" s="26"/>
      <c r="J36" s="25"/>
      <c r="K36" s="25"/>
      <c r="L36" s="25"/>
      <c r="M36" s="25"/>
    </row>
  </sheetData>
  <mergeCells count="3">
    <mergeCell ref="A26:E26"/>
    <mergeCell ref="A14:E14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personale02</dc:creator>
  <cp:keywords/>
  <dc:description/>
  <cp:lastModifiedBy>personale02</cp:lastModifiedBy>
  <dcterms:created xsi:type="dcterms:W3CDTF">2017-03-30T14:56:22Z</dcterms:created>
  <dcterms:modified xsi:type="dcterms:W3CDTF">2017-03-30T15:22:39Z</dcterms:modified>
  <cp:category/>
  <cp:version/>
  <cp:contentType/>
  <cp:contentStatus/>
</cp:coreProperties>
</file>